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20-2021/"/>
    </mc:Choice>
  </mc:AlternateContent>
  <xr:revisionPtr revIDLastSave="1" documentId="11_1240FAB6E489A8FC38234CB157F680C4E409B2A0" xr6:coauthVersionLast="47" xr6:coauthVersionMax="47" xr10:uidLastSave="{ADEE943B-D169-4E0A-9E05-BA91B301248A}"/>
  <bookViews>
    <workbookView xWindow="-120" yWindow="-120" windowWidth="29040" windowHeight="15840" xr2:uid="{00000000-000D-0000-FFFF-FFFF00000000}"/>
  </bookViews>
  <sheets>
    <sheet name="202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F49" i="1"/>
  <c r="F18" i="1"/>
  <c r="F51" i="1"/>
  <c r="F47" i="1"/>
  <c r="F45" i="1"/>
  <c r="E45" i="1"/>
  <c r="D49" i="1"/>
  <c r="E51" i="1"/>
  <c r="D51" i="1"/>
  <c r="E50" i="1"/>
  <c r="F50" i="1"/>
  <c r="D50" i="1"/>
  <c r="E48" i="1"/>
  <c r="F48" i="1"/>
  <c r="D48" i="1"/>
  <c r="E47" i="1"/>
  <c r="D47" i="1"/>
  <c r="E46" i="1"/>
  <c r="F46" i="1"/>
  <c r="D46" i="1"/>
  <c r="D45" i="1"/>
  <c r="G45" i="1" l="1"/>
  <c r="F52" i="1"/>
  <c r="E52" i="1"/>
  <c r="D52" i="1"/>
  <c r="F36" i="1"/>
  <c r="D36" i="1"/>
  <c r="E36" i="1"/>
  <c r="D29" i="1"/>
  <c r="E29" i="1"/>
  <c r="F29" i="1"/>
  <c r="D22" i="1"/>
  <c r="E22" i="1"/>
  <c r="F22" i="1"/>
  <c r="D18" i="1"/>
  <c r="E18" i="1"/>
  <c r="G24" i="1"/>
  <c r="G25" i="1"/>
  <c r="G26" i="1"/>
  <c r="G27" i="1"/>
  <c r="G28" i="1"/>
  <c r="G30" i="1"/>
  <c r="G31" i="1"/>
  <c r="G32" i="1"/>
  <c r="G33" i="1"/>
  <c r="G34" i="1"/>
  <c r="G35" i="1"/>
  <c r="G9" i="1"/>
  <c r="G10" i="1"/>
  <c r="G11" i="1"/>
  <c r="G12" i="1"/>
  <c r="G13" i="1"/>
  <c r="G14" i="1"/>
  <c r="G15" i="1"/>
  <c r="G16" i="1"/>
  <c r="G17" i="1"/>
  <c r="G19" i="1"/>
  <c r="G20" i="1"/>
  <c r="G21" i="1"/>
  <c r="G23" i="1"/>
  <c r="F37" i="1" l="1"/>
  <c r="G22" i="1"/>
  <c r="G50" i="1"/>
  <c r="G46" i="1"/>
  <c r="D37" i="1"/>
  <c r="G48" i="1"/>
  <c r="G51" i="1"/>
  <c r="G47" i="1"/>
  <c r="G49" i="1"/>
  <c r="G18" i="1"/>
  <c r="E37" i="1"/>
  <c r="G36" i="1"/>
  <c r="G29" i="1"/>
  <c r="G37" i="1" l="1"/>
  <c r="G52" i="1"/>
</calcChain>
</file>

<file path=xl/sharedStrings.xml><?xml version="1.0" encoding="utf-8"?>
<sst xmlns="http://schemas.openxmlformats.org/spreadsheetml/2006/main" count="97" uniqueCount="47">
  <si>
    <t>Contact Type →</t>
  </si>
  <si>
    <t>Alumni</t>
  </si>
  <si>
    <t>Graduate</t>
  </si>
  <si>
    <t>Undergraduate</t>
  </si>
  <si>
    <t>Total</t>
  </si>
  <si>
    <t>Primary University Faculty  ↑</t>
  </si>
  <si>
    <t>Case Record Type  ↑</t>
  </si>
  <si>
    <t>Record Count</t>
  </si>
  <si>
    <t>AC - General Consultation</t>
  </si>
  <si>
    <t>Subtotal</t>
  </si>
  <si>
    <t>Faculty of Arts and Science</t>
  </si>
  <si>
    <t>AC - Academic Misconduct</t>
  </si>
  <si>
    <t>AC - Code of Rights and Responsibilities</t>
  </si>
  <si>
    <t>AC - Complaint</t>
  </si>
  <si>
    <t>AC - Complex Consultation</t>
  </si>
  <si>
    <t>AC - Hearing</t>
  </si>
  <si>
    <t>AC - Student Request</t>
  </si>
  <si>
    <t>Faculty of Fine Arts</t>
  </si>
  <si>
    <t>Gina Cody School of Engineering and Computer Science (GCS) (GCSECS)</t>
  </si>
  <si>
    <t>John Molson School of Business (JMSB)</t>
  </si>
  <si>
    <t>Summer 2020</t>
  </si>
  <si>
    <t>Fall 2020</t>
  </si>
  <si>
    <t>Winter 2021</t>
  </si>
  <si>
    <t xml:space="preserve">Total </t>
  </si>
  <si>
    <t>Current CRM</t>
  </si>
  <si>
    <t>May 4th to June 14th, 2020</t>
  </si>
  <si>
    <t>CASES</t>
  </si>
  <si>
    <t>INQUIRIES</t>
  </si>
  <si>
    <t>2020-2021 TOTALS</t>
  </si>
  <si>
    <t>May 4th, 2020 to May 7th, 2021</t>
  </si>
  <si>
    <t>June 15th, 2020, to May 7th, 2021</t>
  </si>
  <si>
    <t>76 GSA</t>
  </si>
  <si>
    <t>258 UG</t>
  </si>
  <si>
    <t>1 Alum</t>
  </si>
  <si>
    <t>Last 12 months (August 1st, 2020, to July 31st, 2021)</t>
  </si>
  <si>
    <t>2020-2021 Academic Year</t>
  </si>
  <si>
    <t>Summer 2020. Fall 2020, Winter 2021 Semesters • Generated by S. Stone</t>
  </si>
  <si>
    <t>CONSULTS</t>
  </si>
  <si>
    <t>*Consults seperated into general INQUIRIES versus CASES</t>
  </si>
  <si>
    <t>All consults start as inquiries by default. A consult becomes a case when an individual requires multiple meetings and follow-ups with a student advocate</t>
  </si>
  <si>
    <t>Before current CRM</t>
  </si>
  <si>
    <t>(large spike in inquiries due to Covid)</t>
  </si>
  <si>
    <t>Advocacy Centre Operations entirely remote this year</t>
  </si>
  <si>
    <t>Below are month to month record counts since the implementation of the new CRM :</t>
  </si>
  <si>
    <t>Data Range starting June 15th, 2020 to August 15th, 2021</t>
  </si>
  <si>
    <t>therefore includes some months from Summer 2021 which is in the 2021-2022 academic year</t>
  </si>
  <si>
    <t>N/A or Independent or Individualised Program or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</si>
</sst>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sz val="18"/>
      <color rgb="FFFF0000"/>
      <name val="Calibri"/>
      <family val="2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/>
      <bottom/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  <border>
      <left style="thin">
        <color rgb="FFD5D3D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4" fillId="2" borderId="4" xfId="0" applyNumberFormat="1" applyFont="1" applyFill="1" applyBorder="1" applyAlignment="1">
      <alignment horizontal="left"/>
    </xf>
    <xf numFmtId="0" fontId="3" fillId="5" borderId="4" xfId="0" applyFont="1" applyFill="1" applyBorder="1"/>
    <xf numFmtId="0" fontId="3" fillId="4" borderId="4" xfId="0" applyFont="1" applyFill="1" applyBorder="1"/>
    <xf numFmtId="0" fontId="4" fillId="3" borderId="4" xfId="0" applyFont="1" applyFill="1" applyBorder="1"/>
    <xf numFmtId="0" fontId="4" fillId="5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>
      <alignment horizontal="right"/>
    </xf>
    <xf numFmtId="0" fontId="3" fillId="2" borderId="6" xfId="0" applyFont="1" applyFill="1" applyBorder="1"/>
    <xf numFmtId="0" fontId="0" fillId="2" borderId="7" xfId="0" applyFill="1" applyBorder="1"/>
    <xf numFmtId="0" fontId="5" fillId="2" borderId="4" xfId="0" applyNumberFormat="1" applyFont="1" applyFill="1" applyBorder="1" applyAlignment="1">
      <alignment horizontal="right"/>
    </xf>
    <xf numFmtId="0" fontId="0" fillId="2" borderId="8" xfId="0" applyFill="1" applyBorder="1"/>
    <xf numFmtId="0" fontId="3" fillId="5" borderId="6" xfId="0" applyFont="1" applyFill="1" applyBorder="1"/>
    <xf numFmtId="0" fontId="0" fillId="5" borderId="7" xfId="0" applyFill="1" applyBorder="1"/>
    <xf numFmtId="0" fontId="2" fillId="3" borderId="0" xfId="0" applyFont="1" applyFill="1"/>
    <xf numFmtId="0" fontId="2" fillId="3" borderId="1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6" fillId="0" borderId="0" xfId="0" applyFont="1"/>
    <xf numFmtId="0" fontId="4" fillId="0" borderId="11" xfId="0" applyNumberFormat="1" applyFont="1" applyFill="1" applyBorder="1" applyAlignment="1">
      <alignment horizontal="right"/>
    </xf>
    <xf numFmtId="0" fontId="6" fillId="0" borderId="12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Border="1"/>
    <xf numFmtId="0" fontId="10" fillId="2" borderId="0" xfId="0" applyFont="1" applyFill="1"/>
    <xf numFmtId="0" fontId="11" fillId="2" borderId="0" xfId="0" applyFont="1" applyFill="1"/>
    <xf numFmtId="0" fontId="7" fillId="0" borderId="0" xfId="0" applyFont="1"/>
    <xf numFmtId="0" fontId="12" fillId="2" borderId="0" xfId="0" applyFont="1" applyFill="1"/>
    <xf numFmtId="0" fontId="6" fillId="6" borderId="2" xfId="0" applyFont="1" applyFill="1" applyBorder="1"/>
    <xf numFmtId="0" fontId="13" fillId="0" borderId="0" xfId="0" applyFont="1"/>
    <xf numFmtId="0" fontId="14" fillId="0" borderId="0" xfId="0" applyFont="1"/>
    <xf numFmtId="0" fontId="3" fillId="4" borderId="4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Faculty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41-4FC6-B03C-9D094FA48E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41-4FC6-B03C-9D094FA48E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41-4FC6-B03C-9D094FA48E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41-4FC6-B03C-9D094FA48E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F6-4015-AAF6-846BFB7827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('2020-2021'!$B$9,'2020-2021'!$B$11,'2020-2021'!$B$19,'2020-2021'!$B$23,'2020-2021'!$B$30)</c:f>
              <c:strCache>
                <c:ptCount val="5"/>
                <c:pt idx="0">
                  <c:v>N/A or Independent or Individualised Program or Unknown</c:v>
                </c:pt>
                <c:pt idx="1">
                  <c:v>Faculty of Arts and Science</c:v>
                </c:pt>
                <c:pt idx="2">
                  <c:v>Faculty of Fine Arts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('2020-2021'!$G$10,'2020-2021'!$G$18,'2020-2021'!$G$22,'2020-2021'!$G$29,'2020-2021'!$G$36)</c:f>
              <c:numCache>
                <c:formatCode>General</c:formatCode>
                <c:ptCount val="5"/>
                <c:pt idx="0">
                  <c:v>1</c:v>
                </c:pt>
                <c:pt idx="1">
                  <c:v>120</c:v>
                </c:pt>
                <c:pt idx="2">
                  <c:v>13</c:v>
                </c:pt>
                <c:pt idx="3">
                  <c:v>139</c:v>
                </c:pt>
                <c:pt idx="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A-49BB-9E75-A7584E0B0C8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aseline="0"/>
              <a:t>UG Case Distribution by Faculty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5F-4D95-B9E7-C5513BB5A2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5F-4D95-B9E7-C5513BB5A2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5F-4D95-B9E7-C5513BB5A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15F-4D95-B9E7-C5513BB5A2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15F-4D95-B9E7-C5513BB5A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('2020-2021'!$B$9,'2020-2021'!$B$11,'2020-2021'!$B$19,'2020-2021'!$B$23,'2020-2021'!$B$30)</c:f>
              <c:strCache>
                <c:ptCount val="5"/>
                <c:pt idx="0">
                  <c:v>N/A or Independent or Individualised Program or Unknown</c:v>
                </c:pt>
                <c:pt idx="1">
                  <c:v>Faculty of Arts and Science</c:v>
                </c:pt>
                <c:pt idx="2">
                  <c:v>Faculty of Fine Arts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('2020-2021'!$F$10,'2020-2021'!$F$18,'2020-2021'!$F$22,'2020-2021'!$F$29,'2020-2021'!$F$36)</c:f>
              <c:numCache>
                <c:formatCode>General</c:formatCode>
                <c:ptCount val="5"/>
                <c:pt idx="0">
                  <c:v>1</c:v>
                </c:pt>
                <c:pt idx="1">
                  <c:v>105</c:v>
                </c:pt>
                <c:pt idx="2">
                  <c:v>11</c:v>
                </c:pt>
                <c:pt idx="3">
                  <c:v>83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30E-AF6A-954E90F4DF0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 Case Distribution by Semester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1E-449D-AAF7-04D1EED5900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1E-449D-AAF7-04D1EED5900D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1E-449D-AAF7-04D1EED590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('2020-2021'!$R$4,'2020-2021'!$R$5,'2020-2021'!$R$6)</c:f>
              <c:strCache>
                <c:ptCount val="3"/>
                <c:pt idx="0">
                  <c:v>Summer 2020</c:v>
                </c:pt>
                <c:pt idx="1">
                  <c:v>Fall 2020</c:v>
                </c:pt>
                <c:pt idx="2">
                  <c:v>Winter 2021</c:v>
                </c:pt>
              </c:strCache>
            </c:strRef>
          </c:cat>
          <c:val>
            <c:numRef>
              <c:f>('2020-2021'!$T$4,'2020-2021'!$T$5,'2020-2021'!$T$6)</c:f>
              <c:numCache>
                <c:formatCode>General</c:formatCode>
                <c:ptCount val="3"/>
                <c:pt idx="0">
                  <c:v>100</c:v>
                </c:pt>
                <c:pt idx="1">
                  <c:v>125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0-49AB-ADB1-19C0DEA3B3E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</a:t>
            </a:r>
            <a:r>
              <a:rPr lang="en-CA" sz="1200" baseline="0"/>
              <a:t>Case Distribution by Faculty 2020-2021</a:t>
            </a:r>
            <a:endParaRPr lang="en-CA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A3-41A8-9679-C4785E334E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A3-41A8-9679-C4785E334E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A3-41A8-9679-C4785E334E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1A3-41A8-9679-C4785E334E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1A3-41A8-9679-C4785E334E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('2020-2021'!$B$9,'2020-2021'!$B$11,'2020-2021'!$B$19,'2020-2021'!$B$23,'2020-2021'!$B$30)</c:f>
              <c:strCache>
                <c:ptCount val="5"/>
                <c:pt idx="0">
                  <c:v>N/A or Independent or Individualised Program or Unknown</c:v>
                </c:pt>
                <c:pt idx="1">
                  <c:v>Faculty of Arts and Science</c:v>
                </c:pt>
                <c:pt idx="2">
                  <c:v>Faculty of Fine Arts</c:v>
                </c:pt>
                <c:pt idx="3">
                  <c:v>Gina Cody School of Engineering and Computer Science (GCS) (GCSECS)</c:v>
                </c:pt>
                <c:pt idx="4">
                  <c:v>John Molson School of Business (JMSB)</c:v>
                </c:pt>
              </c:strCache>
            </c:strRef>
          </c:cat>
          <c:val>
            <c:numRef>
              <c:f>('2020-2021'!$E$10,'2020-2021'!$E$18,'2020-2021'!$E$22,'2020-2021'!$E$29,'2020-2021'!$E$36)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2</c:v>
                </c:pt>
                <c:pt idx="3">
                  <c:v>56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8-4774-97AB-0F237395D0F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Overall:</a:t>
            </a:r>
            <a:r>
              <a:rPr lang="en-CA" baseline="0"/>
              <a:t> </a:t>
            </a:r>
            <a:r>
              <a:rPr lang="en-CA"/>
              <a:t>Case Distribution By Type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79-46A2-88E1-14DF3852056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79-46A2-88E1-14DF3852056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879-46A2-88E1-14DF3852056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879-46A2-88E1-14DF3852056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879-46A2-88E1-14DF3852056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879-46A2-88E1-14DF3852056B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879-46A2-88E1-14DF3852056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('2020-2021'!$C$45,'2020-2021'!$C$46,'2020-2021'!$C$47,'2020-2021'!$C$48,'2020-2021'!$C$49,'2020-2021'!$C$50,'2020-2021'!$C$51)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('2020-2021'!$G$45,'2020-2021'!$G$46,'2020-2021'!$G$47,'2020-2021'!$G$48,'2020-2021'!$G$49,'2020-2021'!$G$50,'2020-2021'!$G$51)</c:f>
              <c:numCache>
                <c:formatCode>General</c:formatCode>
                <c:ptCount val="7"/>
                <c:pt idx="0">
                  <c:v>124</c:v>
                </c:pt>
                <c:pt idx="1">
                  <c:v>6</c:v>
                </c:pt>
                <c:pt idx="2">
                  <c:v>14</c:v>
                </c:pt>
                <c:pt idx="3">
                  <c:v>2</c:v>
                </c:pt>
                <c:pt idx="4">
                  <c:v>132</c:v>
                </c:pt>
                <c:pt idx="5">
                  <c:v>20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9-4725-9C60-6417204B5F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 Distribution by Type</a:t>
            </a:r>
            <a:r>
              <a:rPr lang="en-CA" baseline="0"/>
              <a:t> 2020-2021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36-4D37-84F1-D0E3113DB5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36-4D37-84F1-D0E3113DB5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36-4D37-84F1-D0E3113DB50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636-4D37-84F1-D0E3113DB50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636-4D37-84F1-D0E3113DB50D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636-4D37-84F1-D0E3113DB50D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636-4D37-84F1-D0E3113DB5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('2020-2021'!$C$45,'2020-2021'!$C$46,'2020-2021'!$C$47,'2020-2021'!$C$48,'2020-2021'!$C$49,'2020-2021'!$C$50,'2020-2021'!$C$51)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('2020-2021'!$F$45,'2020-2021'!$F$46,'2020-2021'!$F$47,'2020-2021'!$F$48,'2020-2021'!$F$49,'2020-2021'!$F$50,'2020-2021'!$F$51)</c:f>
              <c:numCache>
                <c:formatCode>General</c:formatCode>
                <c:ptCount val="7"/>
                <c:pt idx="0">
                  <c:v>91</c:v>
                </c:pt>
                <c:pt idx="1">
                  <c:v>5</c:v>
                </c:pt>
                <c:pt idx="2">
                  <c:v>11</c:v>
                </c:pt>
                <c:pt idx="3">
                  <c:v>1</c:v>
                </c:pt>
                <c:pt idx="4">
                  <c:v>102</c:v>
                </c:pt>
                <c:pt idx="5">
                  <c:v>13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B-4B8E-A589-2CB9C7C3F7C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53056856839384"/>
          <c:y val="0.44087005796837742"/>
          <c:w val="0.21377072109881484"/>
          <c:h val="0.221209380811970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 Distribution by Type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A2-4A8A-A5AD-BD5D3938659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A2-4A8A-A5AD-BD5D3938659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A2-4A8A-A5AD-BD5D3938659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A2-4A8A-A5AD-BD5D3938659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7A2-4A8A-A5AD-BD5D3938659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7A2-4A8A-A5AD-BD5D3938659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7A2-4A8A-A5AD-BD5D393865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('2020-2021'!$C$45,'2020-2021'!$C$46,'2020-2021'!$C$47,'2020-2021'!$C$48,'2020-2021'!$C$49,'2020-2021'!$C$50,'2020-2021'!$C$51)</c:f>
              <c:strCache>
                <c:ptCount val="7"/>
                <c:pt idx="0">
                  <c:v>AC - Academic Misconduct</c:v>
                </c:pt>
                <c:pt idx="1">
                  <c:v>AC - Code of Rights and Responsibilities</c:v>
                </c:pt>
                <c:pt idx="2">
                  <c:v>AC - Complaint</c:v>
                </c:pt>
                <c:pt idx="3">
                  <c:v>AC - Complex Consultation</c:v>
                </c:pt>
                <c:pt idx="4">
                  <c:v>AC - General Consultation</c:v>
                </c:pt>
                <c:pt idx="5">
                  <c:v>AC - Hearing</c:v>
                </c:pt>
                <c:pt idx="6">
                  <c:v>AC - Student Request</c:v>
                </c:pt>
              </c:strCache>
            </c:strRef>
          </c:cat>
          <c:val>
            <c:numRef>
              <c:f>('2020-2021'!$E$45,'2020-2021'!$E$46,'2020-2021'!$E$47,'2020-2021'!$E$48,'2020-2021'!$E$49,'2020-2021'!$E$50,'2020-2021'!$E$51)</c:f>
              <c:numCache>
                <c:formatCode>General</c:formatCode>
                <c:ptCount val="7"/>
                <c:pt idx="0">
                  <c:v>33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29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0-4DEC-AEF7-BBE4859BCE1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UG Cases by Semester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2A-4C29-997F-D872C3D29549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2A-4C29-997F-D872C3D2954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2A-4C29-997F-D872C3D295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('2020-2021'!$AB$4,'2020-2021'!$AB$5,'2020-2021'!$AB$6)</c:f>
              <c:strCache>
                <c:ptCount val="3"/>
                <c:pt idx="0">
                  <c:v>Summer 2020</c:v>
                </c:pt>
                <c:pt idx="1">
                  <c:v>Fall 2020</c:v>
                </c:pt>
                <c:pt idx="2">
                  <c:v>Winter 2021</c:v>
                </c:pt>
              </c:strCache>
            </c:strRef>
          </c:cat>
          <c:val>
            <c:numRef>
              <c:f>('2020-2021'!$AD$4,'2020-2021'!$AD$5,'2020-2021'!$AD$6)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2-4FB6-84E7-E8F4511E556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GSA Cases by Semester 2020-2021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5A6-4B13-BAE0-83B4E0695AF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5A6-4B13-BAE0-83B4E0695AFE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5A6-4B13-BAE0-83B4E0695A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('2020-2021'!$AL$4,'2020-2021'!$AL$5,'2020-2021'!$AL$6)</c:f>
              <c:strCache>
                <c:ptCount val="3"/>
                <c:pt idx="0">
                  <c:v>Summer 2020</c:v>
                </c:pt>
                <c:pt idx="1">
                  <c:v>Fall 2020</c:v>
                </c:pt>
                <c:pt idx="2">
                  <c:v>Winter 2021</c:v>
                </c:pt>
              </c:strCache>
            </c:strRef>
          </c:cat>
          <c:val>
            <c:numRef>
              <c:f>('2020-2021'!$AN$4,'2020-2021'!$AN$5,'2020-2021'!$AN$6)</c:f>
              <c:numCache>
                <c:formatCode>General</c:formatCode>
                <c:ptCount val="3"/>
                <c:pt idx="0">
                  <c:v>18</c:v>
                </c:pt>
                <c:pt idx="1">
                  <c:v>27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F-4E5D-9D97-F53BEFE499A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200024</xdr:colOff>
      <xdr:row>26</xdr:row>
      <xdr:rowOff>85724</xdr:rowOff>
    </xdr:from>
    <xdr:to>
      <xdr:col>15</xdr:col>
      <xdr:colOff>114300</xdr:colOff>
      <xdr:row>44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352426</xdr:colOff>
      <xdr:row>26</xdr:row>
      <xdr:rowOff>85725</xdr:rowOff>
    </xdr:from>
    <xdr:to>
      <xdr:col>23</xdr:col>
      <xdr:colOff>400050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</xdr:colOff>
      <xdr:row>1</xdr:row>
      <xdr:rowOff>9525</xdr:rowOff>
    </xdr:from>
    <xdr:to>
      <xdr:col>16</xdr:col>
      <xdr:colOff>309562</xdr:colOff>
      <xdr:row>14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38100</xdr:colOff>
      <xdr:row>26</xdr:row>
      <xdr:rowOff>114300</xdr:rowOff>
    </xdr:from>
    <xdr:to>
      <xdr:col>32</xdr:col>
      <xdr:colOff>457199</xdr:colOff>
      <xdr:row>44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9523</xdr:colOff>
      <xdr:row>53</xdr:row>
      <xdr:rowOff>0</xdr:rowOff>
    </xdr:from>
    <xdr:to>
      <xdr:col>5</xdr:col>
      <xdr:colOff>190500</xdr:colOff>
      <xdr:row>89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1000123</xdr:colOff>
      <xdr:row>53</xdr:row>
      <xdr:rowOff>9523</xdr:rowOff>
    </xdr:from>
    <xdr:to>
      <xdr:col>20</xdr:col>
      <xdr:colOff>590549</xdr:colOff>
      <xdr:row>88</xdr:row>
      <xdr:rowOff>123824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9526</xdr:colOff>
      <xdr:row>53</xdr:row>
      <xdr:rowOff>9524</xdr:rowOff>
    </xdr:from>
    <xdr:to>
      <xdr:col>37</xdr:col>
      <xdr:colOff>380999</xdr:colOff>
      <xdr:row>87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9525</xdr:colOff>
      <xdr:row>0</xdr:row>
      <xdr:rowOff>180975</xdr:rowOff>
    </xdr:from>
    <xdr:to>
      <xdr:col>26</xdr:col>
      <xdr:colOff>476250</xdr:colOff>
      <xdr:row>14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590550</xdr:colOff>
      <xdr:row>1</xdr:row>
      <xdr:rowOff>28575</xdr:rowOff>
    </xdr:from>
    <xdr:to>
      <xdr:col>36</xdr:col>
      <xdr:colOff>381000</xdr:colOff>
      <xdr:row>15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95</xdr:row>
      <xdr:rowOff>0</xdr:rowOff>
    </xdr:from>
    <xdr:to>
      <xdr:col>17</xdr:col>
      <xdr:colOff>440633</xdr:colOff>
      <xdr:row>112</xdr:row>
      <xdr:rowOff>48084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" y="17687925"/>
          <a:ext cx="17795183" cy="32865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19</xdr:col>
      <xdr:colOff>438150</xdr:colOff>
      <xdr:row>133</xdr:row>
      <xdr:rowOff>9978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21688425"/>
          <a:ext cx="19011900" cy="324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5"/>
  <sheetViews>
    <sheetView tabSelected="1" topLeftCell="A6" workbookViewId="0">
      <selection activeCell="B7" sqref="B7:G37"/>
    </sheetView>
  </sheetViews>
  <sheetFormatPr defaultRowHeight="15" x14ac:dyDescent="0.25"/>
  <cols>
    <col min="1" max="1" width="4.28515625" customWidth="1"/>
    <col min="2" max="2" width="69" customWidth="1"/>
    <col min="3" max="3" width="42" customWidth="1"/>
    <col min="4" max="5" width="14" customWidth="1"/>
    <col min="6" max="6" width="15" customWidth="1"/>
    <col min="7" max="7" width="14" customWidth="1"/>
    <col min="8" max="8" width="10" customWidth="1"/>
  </cols>
  <sheetData>
    <row r="1" spans="1:40" x14ac:dyDescent="0.25">
      <c r="A1" s="1"/>
      <c r="B1" s="1"/>
      <c r="C1" s="1"/>
      <c r="D1" s="1"/>
      <c r="E1" s="1"/>
      <c r="F1" s="1"/>
      <c r="G1" s="1"/>
      <c r="H1" s="2"/>
    </row>
    <row r="2" spans="1:40" ht="23.25" x14ac:dyDescent="0.35">
      <c r="A2" s="1"/>
      <c r="B2" s="34" t="s">
        <v>35</v>
      </c>
      <c r="C2" s="37" t="s">
        <v>42</v>
      </c>
      <c r="D2" s="3"/>
      <c r="E2" s="3"/>
      <c r="F2" s="3"/>
      <c r="G2" s="3"/>
      <c r="H2" s="2"/>
    </row>
    <row r="3" spans="1:40" ht="15.75" x14ac:dyDescent="0.25">
      <c r="A3" s="1"/>
      <c r="B3" s="35" t="s">
        <v>36</v>
      </c>
      <c r="C3" s="4"/>
      <c r="D3" s="4"/>
      <c r="E3" s="4"/>
      <c r="F3" s="4"/>
      <c r="G3" s="4"/>
      <c r="H3" s="2"/>
    </row>
    <row r="4" spans="1:40" x14ac:dyDescent="0.25">
      <c r="A4" s="5"/>
      <c r="B4" s="38" t="s">
        <v>29</v>
      </c>
      <c r="C4" s="5"/>
      <c r="D4" s="5"/>
      <c r="E4" s="5"/>
      <c r="F4" s="5"/>
      <c r="G4" s="5"/>
      <c r="H4" s="6"/>
      <c r="R4" s="27" t="s">
        <v>20</v>
      </c>
      <c r="S4" s="27"/>
      <c r="T4" s="27">
        <v>100</v>
      </c>
      <c r="AB4" s="27" t="s">
        <v>20</v>
      </c>
      <c r="AC4" s="27"/>
      <c r="AD4" s="27">
        <v>82</v>
      </c>
      <c r="AL4" s="27" t="s">
        <v>20</v>
      </c>
      <c r="AM4" s="27"/>
      <c r="AN4" s="27">
        <v>18</v>
      </c>
    </row>
    <row r="5" spans="1:40" x14ac:dyDescent="0.25">
      <c r="A5" s="7"/>
      <c r="B5" s="7"/>
      <c r="C5" s="7"/>
      <c r="D5" s="7"/>
      <c r="E5" s="7"/>
      <c r="F5" s="7"/>
      <c r="G5" s="7"/>
      <c r="H5" s="8"/>
      <c r="R5" s="27" t="s">
        <v>21</v>
      </c>
      <c r="S5" s="27"/>
      <c r="T5" s="27">
        <v>125</v>
      </c>
      <c r="AB5" s="27" t="s">
        <v>21</v>
      </c>
      <c r="AC5" s="27"/>
      <c r="AD5" s="27">
        <v>98</v>
      </c>
      <c r="AL5" s="27" t="s">
        <v>21</v>
      </c>
      <c r="AM5" s="27"/>
      <c r="AN5" s="27">
        <v>27</v>
      </c>
    </row>
    <row r="6" spans="1:40" x14ac:dyDescent="0.25">
      <c r="A6" s="7"/>
      <c r="B6" s="7"/>
      <c r="C6" s="7"/>
      <c r="D6" s="7"/>
      <c r="E6" s="7"/>
      <c r="F6" s="7"/>
      <c r="G6" s="7"/>
      <c r="H6" s="8"/>
      <c r="R6" s="27" t="s">
        <v>22</v>
      </c>
      <c r="S6" s="27"/>
      <c r="T6" s="27">
        <v>110</v>
      </c>
      <c r="AB6" s="27" t="s">
        <v>22</v>
      </c>
      <c r="AC6" s="27"/>
      <c r="AD6" s="27">
        <v>78</v>
      </c>
      <c r="AL6" s="27" t="s">
        <v>22</v>
      </c>
      <c r="AM6" s="27"/>
      <c r="AN6" s="27">
        <v>31</v>
      </c>
    </row>
    <row r="7" spans="1:40" ht="15.75" x14ac:dyDescent="0.25">
      <c r="A7" s="7"/>
      <c r="B7" s="41" t="s">
        <v>0</v>
      </c>
      <c r="C7" s="41"/>
      <c r="D7" s="9" t="s">
        <v>1</v>
      </c>
      <c r="E7" s="9" t="s">
        <v>2</v>
      </c>
      <c r="F7" s="9" t="s">
        <v>3</v>
      </c>
      <c r="G7" s="10" t="s">
        <v>4</v>
      </c>
      <c r="H7" s="8"/>
      <c r="R7" s="29" t="s">
        <v>23</v>
      </c>
      <c r="S7" s="29"/>
      <c r="T7" s="29">
        <v>335</v>
      </c>
      <c r="AB7" s="29" t="s">
        <v>4</v>
      </c>
      <c r="AC7" s="29"/>
      <c r="AD7" s="29">
        <v>258</v>
      </c>
      <c r="AL7" s="29" t="s">
        <v>4</v>
      </c>
      <c r="AM7" s="29"/>
      <c r="AN7" s="29">
        <v>76</v>
      </c>
    </row>
    <row r="8" spans="1:40" ht="15.75" x14ac:dyDescent="0.25">
      <c r="A8" s="7"/>
      <c r="B8" s="11" t="s">
        <v>5</v>
      </c>
      <c r="C8" s="11" t="s">
        <v>6</v>
      </c>
      <c r="D8" s="12" t="s">
        <v>7</v>
      </c>
      <c r="E8" s="12" t="s">
        <v>7</v>
      </c>
      <c r="F8" s="12" t="s">
        <v>7</v>
      </c>
      <c r="G8" s="13" t="s">
        <v>7</v>
      </c>
      <c r="H8" s="8"/>
    </row>
    <row r="9" spans="1:40" ht="15.75" x14ac:dyDescent="0.25">
      <c r="A9" s="7"/>
      <c r="B9" s="42" t="s">
        <v>46</v>
      </c>
      <c r="C9" s="14" t="s">
        <v>8</v>
      </c>
      <c r="D9" s="15">
        <v>0</v>
      </c>
      <c r="E9" s="15">
        <v>0</v>
      </c>
      <c r="F9" s="15">
        <v>1</v>
      </c>
      <c r="G9" s="16">
        <f t="shared" ref="G9:G36" si="0">SUM(D9:F9)</f>
        <v>1</v>
      </c>
      <c r="H9" s="8"/>
      <c r="R9" s="33" t="s">
        <v>32</v>
      </c>
    </row>
    <row r="10" spans="1:40" ht="15.75" x14ac:dyDescent="0.25">
      <c r="A10" s="7"/>
      <c r="B10" s="17" t="s">
        <v>9</v>
      </c>
      <c r="C10" s="18"/>
      <c r="D10" s="19">
        <v>0</v>
      </c>
      <c r="E10" s="19">
        <v>0</v>
      </c>
      <c r="F10" s="19">
        <v>1</v>
      </c>
      <c r="G10" s="16">
        <f t="shared" si="0"/>
        <v>1</v>
      </c>
      <c r="H10" s="8"/>
      <c r="R10" s="33" t="s">
        <v>31</v>
      </c>
    </row>
    <row r="11" spans="1:40" ht="15.75" x14ac:dyDescent="0.25">
      <c r="A11" s="7"/>
      <c r="B11" s="14" t="s">
        <v>10</v>
      </c>
      <c r="C11" s="14" t="s">
        <v>11</v>
      </c>
      <c r="D11" s="15">
        <v>0</v>
      </c>
      <c r="E11" s="15">
        <v>3</v>
      </c>
      <c r="F11" s="15">
        <v>33</v>
      </c>
      <c r="G11" s="16">
        <f t="shared" si="0"/>
        <v>36</v>
      </c>
      <c r="H11" s="8"/>
      <c r="R11" s="33" t="s">
        <v>33</v>
      </c>
    </row>
    <row r="12" spans="1:40" ht="15.75" x14ac:dyDescent="0.25">
      <c r="A12" s="7"/>
      <c r="B12" s="20"/>
      <c r="C12" s="14" t="s">
        <v>12</v>
      </c>
      <c r="D12" s="15">
        <v>0</v>
      </c>
      <c r="E12" s="15">
        <v>0</v>
      </c>
      <c r="F12" s="15">
        <v>4</v>
      </c>
      <c r="G12" s="16">
        <f t="shared" si="0"/>
        <v>4</v>
      </c>
      <c r="H12" s="8"/>
    </row>
    <row r="13" spans="1:40" ht="15.75" x14ac:dyDescent="0.25">
      <c r="A13" s="7"/>
      <c r="B13" s="20"/>
      <c r="C13" s="14" t="s">
        <v>13</v>
      </c>
      <c r="D13" s="15">
        <v>0</v>
      </c>
      <c r="E13" s="15">
        <v>1</v>
      </c>
      <c r="F13" s="15">
        <v>4</v>
      </c>
      <c r="G13" s="16">
        <f t="shared" si="0"/>
        <v>5</v>
      </c>
      <c r="H13" s="8"/>
    </row>
    <row r="14" spans="1:40" ht="15.75" x14ac:dyDescent="0.25">
      <c r="A14" s="7"/>
      <c r="B14" s="20"/>
      <c r="C14" s="14" t="s">
        <v>14</v>
      </c>
      <c r="D14" s="15">
        <v>0</v>
      </c>
      <c r="E14" s="15">
        <v>1</v>
      </c>
      <c r="F14" s="15">
        <v>0</v>
      </c>
      <c r="G14" s="16">
        <f t="shared" si="0"/>
        <v>1</v>
      </c>
      <c r="H14" s="8"/>
    </row>
    <row r="15" spans="1:40" ht="15.75" x14ac:dyDescent="0.25">
      <c r="A15" s="7"/>
      <c r="B15" s="20"/>
      <c r="C15" s="14" t="s">
        <v>8</v>
      </c>
      <c r="D15" s="15">
        <v>1</v>
      </c>
      <c r="E15" s="15">
        <v>8</v>
      </c>
      <c r="F15" s="15">
        <v>43</v>
      </c>
      <c r="G15" s="16">
        <f t="shared" si="0"/>
        <v>52</v>
      </c>
      <c r="H15" s="8"/>
    </row>
    <row r="16" spans="1:40" ht="15.75" x14ac:dyDescent="0.25">
      <c r="A16" s="7"/>
      <c r="B16" s="20"/>
      <c r="C16" s="14" t="s">
        <v>15</v>
      </c>
      <c r="D16" s="15">
        <v>0</v>
      </c>
      <c r="E16" s="15">
        <v>1</v>
      </c>
      <c r="F16" s="15">
        <v>1</v>
      </c>
      <c r="G16" s="16">
        <f t="shared" si="0"/>
        <v>2</v>
      </c>
      <c r="H16" s="8"/>
      <c r="M16" s="27" t="s">
        <v>37</v>
      </c>
      <c r="O16" s="27" t="s">
        <v>27</v>
      </c>
      <c r="Q16" s="32" t="s">
        <v>26</v>
      </c>
    </row>
    <row r="17" spans="1:23" ht="15.75" x14ac:dyDescent="0.25">
      <c r="A17" s="7"/>
      <c r="B17" s="20"/>
      <c r="C17" s="14" t="s">
        <v>16</v>
      </c>
      <c r="D17" s="15">
        <v>0</v>
      </c>
      <c r="E17" s="15">
        <v>0</v>
      </c>
      <c r="F17" s="15">
        <v>20</v>
      </c>
      <c r="G17" s="16">
        <f t="shared" si="0"/>
        <v>20</v>
      </c>
      <c r="H17" s="8"/>
      <c r="K17" s="27" t="s">
        <v>28</v>
      </c>
      <c r="M17" s="27">
        <v>773</v>
      </c>
      <c r="O17" s="27">
        <v>438</v>
      </c>
      <c r="Q17" s="27">
        <v>335</v>
      </c>
      <c r="S17" t="s">
        <v>29</v>
      </c>
    </row>
    <row r="18" spans="1:23" ht="15.75" x14ac:dyDescent="0.25">
      <c r="A18" s="7"/>
      <c r="B18" s="17" t="s">
        <v>9</v>
      </c>
      <c r="C18" s="18"/>
      <c r="D18" s="19">
        <f t="shared" ref="D18:E18" si="1">SUM(D11:D17)</f>
        <v>1</v>
      </c>
      <c r="E18" s="19">
        <f t="shared" si="1"/>
        <v>14</v>
      </c>
      <c r="F18" s="19">
        <f>SUM(F11:F17)</f>
        <v>105</v>
      </c>
      <c r="G18" s="16">
        <f t="shared" si="0"/>
        <v>120</v>
      </c>
      <c r="H18" s="8"/>
      <c r="K18" t="s">
        <v>40</v>
      </c>
      <c r="M18">
        <v>225</v>
      </c>
      <c r="O18">
        <v>183</v>
      </c>
      <c r="Q18">
        <v>42</v>
      </c>
      <c r="S18" t="s">
        <v>25</v>
      </c>
      <c r="W18" t="s">
        <v>41</v>
      </c>
    </row>
    <row r="19" spans="1:23" ht="15.75" x14ac:dyDescent="0.25">
      <c r="A19" s="7"/>
      <c r="B19" s="14" t="s">
        <v>17</v>
      </c>
      <c r="C19" s="14" t="s">
        <v>12</v>
      </c>
      <c r="D19" s="15">
        <v>0</v>
      </c>
      <c r="E19" s="15">
        <v>0</v>
      </c>
      <c r="F19" s="15">
        <v>1</v>
      </c>
      <c r="G19" s="16">
        <f t="shared" si="0"/>
        <v>1</v>
      </c>
      <c r="H19" s="8"/>
      <c r="K19" t="s">
        <v>24</v>
      </c>
      <c r="M19">
        <v>548</v>
      </c>
      <c r="O19">
        <v>255</v>
      </c>
      <c r="Q19">
        <v>293</v>
      </c>
      <c r="S19" t="s">
        <v>30</v>
      </c>
    </row>
    <row r="20" spans="1:23" ht="15.75" x14ac:dyDescent="0.25">
      <c r="A20" s="7"/>
      <c r="B20" s="20"/>
      <c r="C20" s="14" t="s">
        <v>8</v>
      </c>
      <c r="D20" s="15">
        <v>0</v>
      </c>
      <c r="E20" s="15">
        <v>2</v>
      </c>
      <c r="F20" s="15">
        <v>9</v>
      </c>
      <c r="G20" s="16">
        <f t="shared" si="0"/>
        <v>11</v>
      </c>
      <c r="H20" s="8"/>
    </row>
    <row r="21" spans="1:23" ht="15.75" x14ac:dyDescent="0.25">
      <c r="A21" s="7"/>
      <c r="B21" s="20"/>
      <c r="C21" s="14" t="s">
        <v>16</v>
      </c>
      <c r="D21" s="15">
        <v>0</v>
      </c>
      <c r="E21" s="15">
        <v>0</v>
      </c>
      <c r="F21" s="15">
        <v>1</v>
      </c>
      <c r="G21" s="16">
        <f t="shared" si="0"/>
        <v>1</v>
      </c>
      <c r="H21" s="8"/>
    </row>
    <row r="22" spans="1:23" ht="15.75" x14ac:dyDescent="0.25">
      <c r="A22" s="7"/>
      <c r="B22" s="17" t="s">
        <v>9</v>
      </c>
      <c r="C22" s="18"/>
      <c r="D22" s="19">
        <f t="shared" ref="D22:E22" si="2">SUM(D19:D21)</f>
        <v>0</v>
      </c>
      <c r="E22" s="19">
        <f t="shared" si="2"/>
        <v>2</v>
      </c>
      <c r="F22" s="19">
        <f>SUM(F19:F21)</f>
        <v>11</v>
      </c>
      <c r="G22" s="16">
        <f t="shared" si="0"/>
        <v>13</v>
      </c>
      <c r="H22" s="8"/>
      <c r="J22" s="31" t="s">
        <v>34</v>
      </c>
      <c r="K22" s="31"/>
      <c r="L22" s="31"/>
      <c r="M22" s="31"/>
      <c r="N22" s="31"/>
      <c r="T22" s="36" t="s">
        <v>38</v>
      </c>
    </row>
    <row r="23" spans="1:23" ht="15.75" x14ac:dyDescent="0.25">
      <c r="A23" s="7"/>
      <c r="B23" s="14" t="s">
        <v>18</v>
      </c>
      <c r="C23" s="14" t="s">
        <v>11</v>
      </c>
      <c r="D23" s="15">
        <v>0</v>
      </c>
      <c r="E23" s="15">
        <v>30</v>
      </c>
      <c r="F23" s="15">
        <v>34</v>
      </c>
      <c r="G23" s="16">
        <f t="shared" si="0"/>
        <v>64</v>
      </c>
      <c r="H23" s="8"/>
      <c r="K23" s="31"/>
      <c r="M23" s="30">
        <v>634</v>
      </c>
      <c r="O23" s="30">
        <v>248</v>
      </c>
      <c r="Q23" s="30">
        <v>386</v>
      </c>
      <c r="T23" s="36" t="s">
        <v>39</v>
      </c>
    </row>
    <row r="24" spans="1:23" ht="15.75" x14ac:dyDescent="0.25">
      <c r="A24" s="7"/>
      <c r="B24" s="20"/>
      <c r="C24" s="14" t="s">
        <v>13</v>
      </c>
      <c r="D24" s="15">
        <v>0</v>
      </c>
      <c r="E24" s="15">
        <v>2</v>
      </c>
      <c r="F24" s="15">
        <v>5</v>
      </c>
      <c r="G24" s="16">
        <f t="shared" si="0"/>
        <v>7</v>
      </c>
      <c r="H24" s="8"/>
      <c r="J24" s="31"/>
      <c r="K24" s="31"/>
      <c r="L24" s="31"/>
      <c r="M24" s="31"/>
      <c r="T24" s="36"/>
    </row>
    <row r="25" spans="1:23" ht="15.75" x14ac:dyDescent="0.25">
      <c r="A25" s="7"/>
      <c r="B25" s="20"/>
      <c r="C25" s="14" t="s">
        <v>14</v>
      </c>
      <c r="D25" s="15">
        <v>0</v>
      </c>
      <c r="E25" s="15">
        <v>0</v>
      </c>
      <c r="F25" s="15">
        <v>1</v>
      </c>
      <c r="G25" s="16">
        <f t="shared" si="0"/>
        <v>1</v>
      </c>
      <c r="H25" s="8"/>
    </row>
    <row r="26" spans="1:23" ht="15.75" x14ac:dyDescent="0.25">
      <c r="A26" s="7"/>
      <c r="B26" s="20"/>
      <c r="C26" s="14" t="s">
        <v>8</v>
      </c>
      <c r="D26" s="15">
        <v>0</v>
      </c>
      <c r="E26" s="15">
        <v>17</v>
      </c>
      <c r="F26" s="15">
        <v>22</v>
      </c>
      <c r="G26" s="16">
        <f t="shared" si="0"/>
        <v>39</v>
      </c>
      <c r="H26" s="8"/>
    </row>
    <row r="27" spans="1:23" ht="15.75" x14ac:dyDescent="0.25">
      <c r="A27" s="7"/>
      <c r="B27" s="20"/>
      <c r="C27" s="14" t="s">
        <v>15</v>
      </c>
      <c r="D27" s="15">
        <v>0</v>
      </c>
      <c r="E27" s="15">
        <v>5</v>
      </c>
      <c r="F27" s="15">
        <v>11</v>
      </c>
      <c r="G27" s="16">
        <f t="shared" si="0"/>
        <v>16</v>
      </c>
      <c r="H27" s="8"/>
    </row>
    <row r="28" spans="1:23" ht="15.75" x14ac:dyDescent="0.25">
      <c r="A28" s="7"/>
      <c r="B28" s="20"/>
      <c r="C28" s="14" t="s">
        <v>16</v>
      </c>
      <c r="D28" s="15">
        <v>0</v>
      </c>
      <c r="E28" s="15">
        <v>2</v>
      </c>
      <c r="F28" s="15">
        <v>10</v>
      </c>
      <c r="G28" s="16">
        <f t="shared" si="0"/>
        <v>12</v>
      </c>
      <c r="H28" s="8"/>
    </row>
    <row r="29" spans="1:23" ht="15.75" x14ac:dyDescent="0.25">
      <c r="A29" s="7"/>
      <c r="B29" s="17" t="s">
        <v>9</v>
      </c>
      <c r="C29" s="18"/>
      <c r="D29" s="19">
        <f t="shared" ref="D29:E29" si="3">SUM(D23:D28)</f>
        <v>0</v>
      </c>
      <c r="E29" s="19">
        <f t="shared" si="3"/>
        <v>56</v>
      </c>
      <c r="F29" s="19">
        <f>SUM(F23:F28)</f>
        <v>83</v>
      </c>
      <c r="G29" s="16">
        <f t="shared" si="0"/>
        <v>139</v>
      </c>
      <c r="H29" s="8"/>
    </row>
    <row r="30" spans="1:23" ht="15.75" x14ac:dyDescent="0.25">
      <c r="A30" s="7"/>
      <c r="B30" s="14" t="s">
        <v>19</v>
      </c>
      <c r="C30" s="14" t="s">
        <v>11</v>
      </c>
      <c r="D30" s="15">
        <v>0</v>
      </c>
      <c r="E30" s="15">
        <v>0</v>
      </c>
      <c r="F30" s="15">
        <v>24</v>
      </c>
      <c r="G30" s="16">
        <f t="shared" si="0"/>
        <v>24</v>
      </c>
      <c r="H30" s="8"/>
    </row>
    <row r="31" spans="1:23" ht="15.75" x14ac:dyDescent="0.25">
      <c r="A31" s="7"/>
      <c r="B31" s="20"/>
      <c r="C31" s="14" t="s">
        <v>12</v>
      </c>
      <c r="D31" s="15">
        <v>0</v>
      </c>
      <c r="E31" s="15">
        <v>1</v>
      </c>
      <c r="F31" s="15">
        <v>0</v>
      </c>
      <c r="G31" s="16">
        <f t="shared" si="0"/>
        <v>1</v>
      </c>
      <c r="H31" s="8"/>
    </row>
    <row r="32" spans="1:23" ht="15.75" x14ac:dyDescent="0.25">
      <c r="A32" s="7"/>
      <c r="B32" s="20"/>
      <c r="C32" s="14" t="s">
        <v>13</v>
      </c>
      <c r="D32" s="15">
        <v>0</v>
      </c>
      <c r="E32" s="15">
        <v>0</v>
      </c>
      <c r="F32" s="15">
        <v>2</v>
      </c>
      <c r="G32" s="16">
        <f t="shared" si="0"/>
        <v>2</v>
      </c>
      <c r="H32" s="8"/>
    </row>
    <row r="33" spans="1:9" ht="15.75" x14ac:dyDescent="0.25">
      <c r="A33" s="7"/>
      <c r="B33" s="20"/>
      <c r="C33" s="14" t="s">
        <v>8</v>
      </c>
      <c r="D33" s="15">
        <v>0</v>
      </c>
      <c r="E33" s="15">
        <v>2</v>
      </c>
      <c r="F33" s="15">
        <v>27</v>
      </c>
      <c r="G33" s="16">
        <f t="shared" si="0"/>
        <v>29</v>
      </c>
      <c r="H33" s="8"/>
    </row>
    <row r="34" spans="1:9" ht="15.75" x14ac:dyDescent="0.25">
      <c r="A34" s="7"/>
      <c r="B34" s="20"/>
      <c r="C34" s="14" t="s">
        <v>15</v>
      </c>
      <c r="D34" s="15">
        <v>0</v>
      </c>
      <c r="E34" s="15">
        <v>1</v>
      </c>
      <c r="F34" s="15">
        <v>1</v>
      </c>
      <c r="G34" s="16">
        <f t="shared" si="0"/>
        <v>2</v>
      </c>
      <c r="H34" s="8"/>
    </row>
    <row r="35" spans="1:9" ht="15.75" x14ac:dyDescent="0.25">
      <c r="A35" s="7"/>
      <c r="B35" s="20"/>
      <c r="C35" s="14" t="s">
        <v>16</v>
      </c>
      <c r="D35" s="15">
        <v>0</v>
      </c>
      <c r="E35" s="15">
        <v>0</v>
      </c>
      <c r="F35" s="15">
        <v>4</v>
      </c>
      <c r="G35" s="16">
        <f t="shared" si="0"/>
        <v>4</v>
      </c>
      <c r="H35" s="8"/>
    </row>
    <row r="36" spans="1:9" ht="15.75" x14ac:dyDescent="0.25">
      <c r="A36" s="7"/>
      <c r="B36" s="17" t="s">
        <v>9</v>
      </c>
      <c r="C36" s="18"/>
      <c r="D36" s="19">
        <f t="shared" ref="D36:E36" si="4">SUM(D30:D35)</f>
        <v>0</v>
      </c>
      <c r="E36" s="19">
        <f t="shared" si="4"/>
        <v>4</v>
      </c>
      <c r="F36" s="19">
        <f>SUM(F30:F35)</f>
        <v>58</v>
      </c>
      <c r="G36" s="16">
        <f t="shared" si="0"/>
        <v>62</v>
      </c>
      <c r="H36" s="8"/>
    </row>
    <row r="37" spans="1:9" ht="15.75" x14ac:dyDescent="0.25">
      <c r="A37" s="7"/>
      <c r="B37" s="21" t="s">
        <v>4</v>
      </c>
      <c r="C37" s="22"/>
      <c r="D37" s="16">
        <f t="shared" ref="D37:E37" si="5">SUM(D10,D18,D22,D29,D36)</f>
        <v>1</v>
      </c>
      <c r="E37" s="16">
        <f t="shared" si="5"/>
        <v>76</v>
      </c>
      <c r="F37" s="16">
        <f>SUM(F10,F18,F22,F29,F36)</f>
        <v>258</v>
      </c>
      <c r="G37" s="16">
        <f>SUM(G10,G18,G22,G29,G36)</f>
        <v>335</v>
      </c>
      <c r="H37" s="8"/>
      <c r="I37" s="28"/>
    </row>
    <row r="38" spans="1:9" ht="15.75" x14ac:dyDescent="0.25">
      <c r="A38" s="23"/>
      <c r="B38" s="23"/>
      <c r="C38" s="23"/>
      <c r="D38" s="23"/>
      <c r="E38" s="23"/>
      <c r="F38" s="23"/>
      <c r="G38" s="23"/>
      <c r="H38" s="24"/>
    </row>
    <row r="39" spans="1:9" ht="15.75" x14ac:dyDescent="0.25">
      <c r="A39" s="23"/>
      <c r="B39" s="23"/>
      <c r="C39" s="23"/>
      <c r="D39" s="23"/>
      <c r="E39" s="23"/>
      <c r="F39" s="23"/>
      <c r="G39" s="23"/>
      <c r="H39" s="24"/>
    </row>
    <row r="40" spans="1:9" ht="15.75" x14ac:dyDescent="0.25">
      <c r="A40" s="23"/>
      <c r="B40" s="23"/>
      <c r="C40" s="23"/>
      <c r="D40" s="23"/>
      <c r="E40" s="23"/>
      <c r="F40" s="23"/>
      <c r="G40" s="23"/>
      <c r="H40" s="24"/>
    </row>
    <row r="41" spans="1:9" ht="15.75" x14ac:dyDescent="0.25">
      <c r="A41" s="25"/>
      <c r="B41" s="25"/>
      <c r="C41" s="25"/>
      <c r="D41" s="25"/>
      <c r="E41" s="25"/>
      <c r="F41" s="25"/>
      <c r="G41" s="25"/>
      <c r="H41" s="26"/>
    </row>
    <row r="43" spans="1:9" ht="15.75" x14ac:dyDescent="0.25">
      <c r="D43" s="9" t="s">
        <v>1</v>
      </c>
      <c r="E43" s="9" t="s">
        <v>2</v>
      </c>
      <c r="F43" s="9" t="s">
        <v>3</v>
      </c>
      <c r="G43" s="10" t="s">
        <v>4</v>
      </c>
    </row>
    <row r="44" spans="1:9" ht="15.75" x14ac:dyDescent="0.25">
      <c r="D44" s="12" t="s">
        <v>7</v>
      </c>
      <c r="E44" s="12" t="s">
        <v>7</v>
      </c>
      <c r="F44" s="12" t="s">
        <v>7</v>
      </c>
      <c r="G44" s="13" t="s">
        <v>7</v>
      </c>
    </row>
    <row r="45" spans="1:9" ht="15.75" x14ac:dyDescent="0.25">
      <c r="C45" s="14" t="s">
        <v>11</v>
      </c>
      <c r="D45">
        <f>SUM(D11,D23,D30)</f>
        <v>0</v>
      </c>
      <c r="E45">
        <f>SUM(E11,E23,E30)</f>
        <v>33</v>
      </c>
      <c r="F45">
        <f>SUM(F11,F23,F30)</f>
        <v>91</v>
      </c>
      <c r="G45">
        <f>SUM(D45,E45,F45)</f>
        <v>124</v>
      </c>
    </row>
    <row r="46" spans="1:9" ht="15.75" x14ac:dyDescent="0.25">
      <c r="C46" s="14" t="s">
        <v>12</v>
      </c>
      <c r="D46">
        <f>SUM(D12,D19,D31)</f>
        <v>0</v>
      </c>
      <c r="E46">
        <f>SUM(E12,E19,E31)</f>
        <v>1</v>
      </c>
      <c r="F46">
        <f>SUM(F12,F19,F31)</f>
        <v>5</v>
      </c>
      <c r="G46">
        <f>SUM(G12,G19,G31)</f>
        <v>6</v>
      </c>
    </row>
    <row r="47" spans="1:9" ht="15.75" x14ac:dyDescent="0.25">
      <c r="C47" s="14" t="s">
        <v>13</v>
      </c>
      <c r="D47">
        <f>SUM(D13,D24,D32)</f>
        <v>0</v>
      </c>
      <c r="E47">
        <f>SUM(E13,E24,E32)</f>
        <v>3</v>
      </c>
      <c r="F47">
        <f>SUM(F13,F24,F32)</f>
        <v>11</v>
      </c>
      <c r="G47">
        <f>SUM(G13,G24,G32)</f>
        <v>14</v>
      </c>
    </row>
    <row r="48" spans="1:9" ht="15.75" x14ac:dyDescent="0.25">
      <c r="C48" s="14" t="s">
        <v>14</v>
      </c>
      <c r="D48">
        <f>SUM(D14,D25)</f>
        <v>0</v>
      </c>
      <c r="E48">
        <f>SUM(E14,E25)</f>
        <v>1</v>
      </c>
      <c r="F48">
        <f>SUM(F14,F25)</f>
        <v>1</v>
      </c>
      <c r="G48">
        <f>SUM(G14,G25)</f>
        <v>2</v>
      </c>
    </row>
    <row r="49" spans="2:7" ht="15.75" x14ac:dyDescent="0.25">
      <c r="C49" s="14" t="s">
        <v>8</v>
      </c>
      <c r="D49">
        <f>SUM(D9,D15,D20,D26,D33)</f>
        <v>1</v>
      </c>
      <c r="E49">
        <f>SUM(E9,E15,E20,E26,E33)</f>
        <v>29</v>
      </c>
      <c r="F49">
        <f>SUM(F9,F15,F20,F26,F33)</f>
        <v>102</v>
      </c>
      <c r="G49">
        <f>SUM(G9,G15,G20,G26,G33)</f>
        <v>132</v>
      </c>
    </row>
    <row r="50" spans="2:7" ht="15.75" x14ac:dyDescent="0.25">
      <c r="C50" s="14" t="s">
        <v>15</v>
      </c>
      <c r="D50">
        <f>SUM(D16,D27,D34)</f>
        <v>0</v>
      </c>
      <c r="E50">
        <f>SUM(E16,E27,E34)</f>
        <v>7</v>
      </c>
      <c r="F50">
        <f>SUM(F16,F27,F34)</f>
        <v>13</v>
      </c>
      <c r="G50">
        <f>SUM(G16,G27,G34)</f>
        <v>20</v>
      </c>
    </row>
    <row r="51" spans="2:7" ht="15.75" x14ac:dyDescent="0.25">
      <c r="C51" s="14" t="s">
        <v>16</v>
      </c>
      <c r="D51">
        <f>SUM(D17,D21,D28,D35)</f>
        <v>0</v>
      </c>
      <c r="E51">
        <f>SUM(E17,E21,E28,E35)</f>
        <v>2</v>
      </c>
      <c r="F51">
        <f>SUM(F17,F21,F28,F35)</f>
        <v>35</v>
      </c>
      <c r="G51">
        <f>SUM(G17,G21,G28,G35)</f>
        <v>37</v>
      </c>
    </row>
    <row r="52" spans="2:7" ht="15.75" x14ac:dyDescent="0.25">
      <c r="B52" s="21" t="s">
        <v>4</v>
      </c>
      <c r="C52" s="22"/>
      <c r="D52" s="16">
        <f>SUM(D45:D51)</f>
        <v>1</v>
      </c>
      <c r="E52" s="16">
        <f t="shared" ref="E52:F52" si="6">SUM(E45:E51)</f>
        <v>76</v>
      </c>
      <c r="F52" s="16">
        <f t="shared" si="6"/>
        <v>258</v>
      </c>
      <c r="G52" s="16">
        <f>SUM(G45:G51)</f>
        <v>335</v>
      </c>
    </row>
    <row r="92" spans="2:3" ht="23.25" x14ac:dyDescent="0.35">
      <c r="B92" s="39" t="s">
        <v>43</v>
      </c>
      <c r="C92" s="40"/>
    </row>
    <row r="93" spans="2:3" x14ac:dyDescent="0.25">
      <c r="B93" t="s">
        <v>45</v>
      </c>
    </row>
    <row r="115" spans="2:2" x14ac:dyDescent="0.25">
      <c r="B115" t="s">
        <v>44</v>
      </c>
    </row>
    <row r="135" spans="2:2" x14ac:dyDescent="0.25">
      <c r="B135" t="s">
        <v>44</v>
      </c>
    </row>
  </sheetData>
  <mergeCells count="1">
    <mergeCell ref="B7:C7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7" ma:contentTypeDescription="Create a new document." ma:contentTypeScope="" ma:versionID="9cc6b1f4c321b0b69eeba87603f11fe0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fd0e2876199de232b486e695a6b29de6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b610d-ddab-46cf-add5-52285dc27f6f">7ZQK52KFWYKN-479802630-9660</_dlc_DocId>
    <_dlc_DocIdUrl xmlns="228b610d-ddab-46cf-add5-52285dc27f6f">
      <Url>https://csuconcordia.sharepoint.com/teams/Advocacy Coord/_layouts/15/DocIdRedir.aspx?ID=7ZQK52KFWYKN-479802630-9660</Url>
      <Description>7ZQK52KFWYKN-479802630-9660</Description>
    </_dlc_DocIdUrl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E75D253-55E4-4789-A636-CA279FCE888F}"/>
</file>

<file path=customXml/itemProps2.xml><?xml version="1.0" encoding="utf-8"?>
<ds:datastoreItem xmlns:ds="http://schemas.openxmlformats.org/officeDocument/2006/customXml" ds:itemID="{1B827319-4541-448B-9779-CF489B6BEC5C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7c49e736-1bea-4e07-a71a-6e59d519ce0e"/>
    <ds:schemaRef ds:uri="http://schemas.microsoft.com/office/2006/documentManagement/types"/>
    <ds:schemaRef ds:uri="228b610d-ddab-46cf-add5-52285dc27f6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02657-45A6-4A20-BF06-B53E50544E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5E5DCF-4209-45D3-A2B9-49F5274E3C0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Sophie Stone</cp:lastModifiedBy>
  <dcterms:created xsi:type="dcterms:W3CDTF">2021-08-17T13:34:03Z</dcterms:created>
  <dcterms:modified xsi:type="dcterms:W3CDTF">2024-10-29T02:36:15Z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_dlc_DocIdItemGuid">
    <vt:lpwstr>3260f7af-15a3-4fbd-9045-f05ca44207d2</vt:lpwstr>
  </property>
  <property fmtid="{D5CDD505-2E9C-101B-9397-08002B2CF9AE}" pid="4" name="MediaServiceImageTags">
    <vt:lpwstr/>
  </property>
</Properties>
</file>